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List1" sheetId="1" r:id="rId1"/>
    <sheet name="List2" sheetId="2" r:id="rId2"/>
    <sheet name="List3" sheetId="3" r:id="rId3"/>
  </sheets>
  <definedNames>
    <definedName name="_xlnm.Print_Area" localSheetId="0">List1!$B$2:$V$52</definedName>
  </definedNames>
  <calcPr calcId="125725"/>
</workbook>
</file>

<file path=xl/calcChain.xml><?xml version="1.0" encoding="utf-8"?>
<calcChain xmlns="http://schemas.openxmlformats.org/spreadsheetml/2006/main">
  <c r="R51" i="1"/>
  <c r="D72" l="1"/>
  <c r="D70" s="1"/>
  <c r="E70" s="1"/>
  <c r="P37"/>
  <c r="U12"/>
  <c r="U15"/>
  <c r="U17" s="1"/>
  <c r="U21" l="1"/>
  <c r="U19"/>
  <c r="K21"/>
  <c r="K19"/>
  <c r="F19"/>
  <c r="F21"/>
  <c r="F15"/>
  <c r="F17" s="1"/>
  <c r="F12"/>
  <c r="F6"/>
  <c r="F9"/>
  <c r="F11" s="1"/>
  <c r="U23" l="1"/>
  <c r="F23"/>
  <c r="F37" s="1"/>
  <c r="K23"/>
  <c r="K37" s="1"/>
</calcChain>
</file>

<file path=xl/sharedStrings.xml><?xml version="1.0" encoding="utf-8"?>
<sst xmlns="http://schemas.openxmlformats.org/spreadsheetml/2006/main" count="194" uniqueCount="45">
  <si>
    <t>jen samotný plyn</t>
  </si>
  <si>
    <t xml:space="preserve">tepelné čerpadlo </t>
  </si>
  <si>
    <t>dohřev VZT plynem</t>
  </si>
  <si>
    <t>dohřev TUV elektrikou</t>
  </si>
  <si>
    <t>jen elektřina</t>
  </si>
  <si>
    <t>dohřev TUV plynem</t>
  </si>
  <si>
    <t>množství za rok</t>
  </si>
  <si>
    <t>celkem</t>
  </si>
  <si>
    <t>NN pro osvětlení hlavního prostoru odhad</t>
  </si>
  <si>
    <t>pro ohřev  VZT odhad</t>
  </si>
  <si>
    <t>pro ohřev TUV odhad</t>
  </si>
  <si>
    <t>pro vytápění prostor haly a zázemí odhad</t>
  </si>
  <si>
    <t>Kč</t>
  </si>
  <si>
    <t>MWh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</si>
  <si>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</si>
  <si>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 xml:space="preserve">sazba </t>
  </si>
  <si>
    <t>kč/jednotku</t>
  </si>
  <si>
    <t>C25d NT</t>
  </si>
  <si>
    <t>C25d VT</t>
  </si>
  <si>
    <t>převod na MWh</t>
  </si>
  <si>
    <t>x 10,55</t>
  </si>
  <si>
    <t>kWh</t>
  </si>
  <si>
    <t>paušál x12</t>
  </si>
  <si>
    <t xml:space="preserve">C02d </t>
  </si>
  <si>
    <t>C56d VT</t>
  </si>
  <si>
    <t>C56d NT</t>
  </si>
  <si>
    <t>údržba  materiál - odhad</t>
  </si>
  <si>
    <t>úklid  práce - odhad</t>
  </si>
  <si>
    <t>údržba a správa práce - odhad</t>
  </si>
  <si>
    <t>spotřeba NN ostatních prostor haly odhad</t>
  </si>
  <si>
    <t>Odhad provozních nákladů budovy víceúčelové haly v Šebrově - Kateřině</t>
  </si>
  <si>
    <t>provozní roční náklady za energie</t>
  </si>
  <si>
    <t>hod/rok</t>
  </si>
  <si>
    <t>x</t>
  </si>
  <si>
    <t>hod/měsíc</t>
  </si>
  <si>
    <t>hod/týden</t>
  </si>
  <si>
    <t>Odhad provozních výnosů budovy víceúčelové haly v Šebrově - Kateřině</t>
  </si>
  <si>
    <t xml:space="preserve">napojení na pult CO - security </t>
  </si>
  <si>
    <t>Kč/hod</t>
  </si>
  <si>
    <t>( 25 týdnů , 8 hod /týden)</t>
  </si>
  <si>
    <t>(pronájem sálu)</t>
  </si>
  <si>
    <t>MINIMÁLNÍ  CELKOVÉ  ROČNÍ  NÁKLADY  NA  PROVOZ  (zaokrouhleno na celé tis. Kč)</t>
  </si>
  <si>
    <t>tj. přibl. 3 % rozpočtu obce</t>
  </si>
  <si>
    <t>celkem (zaokr.)</t>
  </si>
  <si>
    <t xml:space="preserve">hod/rok </t>
  </si>
</sst>
</file>

<file path=xl/styles.xml><?xml version="1.0" encoding="utf-8"?>
<styleSheet xmlns="http://schemas.openxmlformats.org/spreadsheetml/2006/main">
  <numFmts count="5">
    <numFmt numFmtId="44" formatCode="_-* #,##0.00\ &quot;Kč&quot;_-;\-* #,##0.00\ &quot;Kč&quot;_-;_-* &quot;-&quot;??\ &quot;Kč&quot;_-;_-@_-"/>
    <numFmt numFmtId="164" formatCode="0.000"/>
    <numFmt numFmtId="165" formatCode="0.0"/>
    <numFmt numFmtId="166" formatCode="_-* #,##0\ &quot;Kč&quot;_-;\-* #,##0\ &quot;Kč&quot;_-;_-* &quot;-&quot;??\ &quot;Kč&quot;_-;_-@_-"/>
    <numFmt numFmtId="168" formatCode="#,##0\ &quot;Kč&quot;"/>
  </numFmts>
  <fonts count="12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7">
    <xf numFmtId="0" fontId="0" fillId="0" borderId="0" xfId="0"/>
    <xf numFmtId="0" fontId="0" fillId="0" borderId="2" xfId="0" applyBorder="1"/>
    <xf numFmtId="0" fontId="0" fillId="0" borderId="0" xfId="0" applyBorder="1"/>
    <xf numFmtId="0" fontId="0" fillId="3" borderId="5" xfId="0" applyFill="1" applyBorder="1"/>
    <xf numFmtId="0" fontId="0" fillId="2" borderId="5" xfId="0" applyFill="1" applyBorder="1"/>
    <xf numFmtId="0" fontId="0" fillId="0" borderId="0" xfId="0" applyFill="1" applyBorder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3" borderId="15" xfId="0" applyFill="1" applyBorder="1"/>
    <xf numFmtId="0" fontId="0" fillId="3" borderId="16" xfId="0" applyFill="1" applyBorder="1"/>
    <xf numFmtId="0" fontId="0" fillId="0" borderId="17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8" xfId="0" applyFill="1" applyBorder="1"/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0" fillId="2" borderId="15" xfId="0" applyFill="1" applyBorder="1"/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right"/>
    </xf>
    <xf numFmtId="0" fontId="0" fillId="0" borderId="13" xfId="0" applyFill="1" applyBorder="1"/>
    <xf numFmtId="0" fontId="0" fillId="0" borderId="0" xfId="0" applyFill="1" applyBorder="1" applyAlignment="1">
      <alignment horizontal="right"/>
    </xf>
    <xf numFmtId="0" fontId="0" fillId="2" borderId="16" xfId="0" applyFill="1" applyBorder="1"/>
    <xf numFmtId="0" fontId="2" fillId="3" borderId="7" xfId="0" applyFont="1" applyFill="1" applyBorder="1" applyAlignment="1">
      <alignment horizontal="left" indent="1"/>
    </xf>
    <xf numFmtId="0" fontId="2" fillId="3" borderId="8" xfId="0" applyFont="1" applyFill="1" applyBorder="1" applyAlignment="1">
      <alignment horizontal="left" indent="1"/>
    </xf>
    <xf numFmtId="0" fontId="2" fillId="3" borderId="8" xfId="0" applyFont="1" applyFill="1" applyBorder="1"/>
    <xf numFmtId="0" fontId="2" fillId="3" borderId="9" xfId="0" applyFont="1" applyFill="1" applyBorder="1"/>
    <xf numFmtId="0" fontId="2" fillId="5" borderId="7" xfId="0" applyFont="1" applyFill="1" applyBorder="1" applyAlignment="1">
      <alignment horizontal="left" indent="1"/>
    </xf>
    <xf numFmtId="0" fontId="2" fillId="5" borderId="8" xfId="0" applyFont="1" applyFill="1" applyBorder="1" applyAlignment="1">
      <alignment horizontal="left" indent="1"/>
    </xf>
    <xf numFmtId="0" fontId="2" fillId="5" borderId="8" xfId="0" applyFont="1" applyFill="1" applyBorder="1"/>
    <xf numFmtId="0" fontId="2" fillId="5" borderId="9" xfId="0" applyFont="1" applyFill="1" applyBorder="1"/>
    <xf numFmtId="1" fontId="2" fillId="5" borderId="8" xfId="0" applyNumberFormat="1" applyFont="1" applyFill="1" applyBorder="1"/>
    <xf numFmtId="1" fontId="2" fillId="3" borderId="8" xfId="0" applyNumberFormat="1" applyFont="1" applyFill="1" applyBorder="1"/>
    <xf numFmtId="0" fontId="2" fillId="2" borderId="20" xfId="0" applyFont="1" applyFill="1" applyBorder="1"/>
    <xf numFmtId="166" fontId="0" fillId="0" borderId="0" xfId="1" applyNumberFormat="1" applyFont="1"/>
    <xf numFmtId="0" fontId="0" fillId="0" borderId="0" xfId="0" applyFill="1"/>
    <xf numFmtId="2" fontId="4" fillId="2" borderId="5" xfId="0" applyNumberFormat="1" applyFont="1" applyFill="1" applyBorder="1"/>
    <xf numFmtId="2" fontId="4" fillId="3" borderId="5" xfId="0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0" fontId="6" fillId="0" borderId="0" xfId="0" applyFont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6" fontId="2" fillId="6" borderId="7" xfId="1" applyNumberFormat="1" applyFont="1" applyFill="1" applyBorder="1" applyAlignment="1">
      <alignment horizontal="center"/>
    </xf>
    <xf numFmtId="166" fontId="2" fillId="6" borderId="8" xfId="1" applyNumberFormat="1" applyFont="1" applyFill="1" applyBorder="1" applyAlignment="1">
      <alignment horizontal="center"/>
    </xf>
    <xf numFmtId="166" fontId="2" fillId="6" borderId="9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8" borderId="6" xfId="0" applyFont="1" applyFill="1" applyBorder="1" applyAlignment="1">
      <alignment horizontal="left" indent="1"/>
    </xf>
    <xf numFmtId="166" fontId="7" fillId="8" borderId="22" xfId="1" applyNumberFormat="1" applyFont="1" applyFill="1" applyBorder="1" applyAlignment="1">
      <alignment horizontal="center"/>
    </xf>
    <xf numFmtId="0" fontId="8" fillId="8" borderId="7" xfId="0" applyFont="1" applyFill="1" applyBorder="1" applyAlignment="1">
      <alignment horizontal="left" indent="1"/>
    </xf>
    <xf numFmtId="0" fontId="8" fillId="8" borderId="8" xfId="0" applyFont="1" applyFill="1" applyBorder="1" applyAlignment="1">
      <alignment horizontal="left" indent="1"/>
    </xf>
    <xf numFmtId="0" fontId="8" fillId="8" borderId="8" xfId="0" applyFont="1" applyFill="1" applyBorder="1"/>
    <xf numFmtId="0" fontId="8" fillId="8" borderId="9" xfId="0" applyFont="1" applyFill="1" applyBorder="1"/>
    <xf numFmtId="0" fontId="2" fillId="0" borderId="0" xfId="0" applyFont="1" applyAlignment="1">
      <alignment horizontal="center"/>
    </xf>
    <xf numFmtId="0" fontId="11" fillId="0" borderId="0" xfId="0" applyFont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5" fillId="7" borderId="7" xfId="0" applyFont="1" applyFill="1" applyBorder="1" applyAlignment="1">
      <alignment horizontal="left"/>
    </xf>
    <xf numFmtId="0" fontId="5" fillId="7" borderId="8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5" xfId="0" applyBorder="1" applyAlignment="1">
      <alignment horizontal="left"/>
    </xf>
    <xf numFmtId="168" fontId="6" fillId="8" borderId="22" xfId="0" applyNumberFormat="1" applyFont="1" applyFill="1" applyBorder="1" applyAlignment="1"/>
    <xf numFmtId="168" fontId="6" fillId="8" borderId="23" xfId="0" applyNumberFormat="1" applyFont="1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10" fillId="0" borderId="0" xfId="0" applyFont="1" applyBorder="1" applyAlignment="1">
      <alignment horizontal="center"/>
    </xf>
    <xf numFmtId="3" fontId="8" fillId="8" borderId="8" xfId="0" applyNumberFormat="1" applyFont="1" applyFill="1" applyBorder="1"/>
    <xf numFmtId="0" fontId="9" fillId="0" borderId="26" xfId="0" applyFont="1" applyBorder="1" applyAlignment="1">
      <alignment horizontal="center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W74"/>
  <sheetViews>
    <sheetView tabSelected="1" zoomScale="66" zoomScaleNormal="66" workbookViewId="0">
      <selection activeCell="AE52" sqref="AE52"/>
    </sheetView>
  </sheetViews>
  <sheetFormatPr defaultRowHeight="15"/>
  <cols>
    <col min="1" max="1" width="3.5703125" customWidth="1"/>
    <col min="2" max="2" width="47.28515625" customWidth="1"/>
    <col min="3" max="3" width="14.5703125" bestFit="1" customWidth="1"/>
    <col min="4" max="4" width="4.28515625" customWidth="1"/>
    <col min="5" max="5" width="8.5703125" customWidth="1"/>
    <col min="6" max="6" width="13.28515625" bestFit="1" customWidth="1"/>
    <col min="7" max="7" width="6.42578125" bestFit="1" customWidth="1"/>
    <col min="8" max="8" width="14.5703125" bestFit="1" customWidth="1"/>
    <col min="9" max="9" width="4.28515625" customWidth="1"/>
    <col min="10" max="10" width="8.85546875" customWidth="1"/>
    <col min="11" max="11" width="13.28515625" customWidth="1"/>
    <col min="12" max="12" width="6.42578125" bestFit="1" customWidth="1"/>
    <col min="13" max="13" width="14.5703125" bestFit="1" customWidth="1"/>
    <col min="14" max="14" width="3.28515625" customWidth="1"/>
    <col min="15" max="15" width="8.5703125" bestFit="1" customWidth="1"/>
    <col min="16" max="16" width="10.7109375" bestFit="1" customWidth="1"/>
    <col min="17" max="17" width="6.42578125" bestFit="1" customWidth="1"/>
    <col min="18" max="18" width="14.5703125" bestFit="1" customWidth="1"/>
    <col min="19" max="19" width="4.7109375" customWidth="1"/>
    <col min="20" max="20" width="8.5703125" bestFit="1" customWidth="1"/>
    <col min="21" max="21" width="13.28515625" bestFit="1" customWidth="1"/>
    <col min="22" max="22" width="6.42578125" bestFit="1" customWidth="1"/>
  </cols>
  <sheetData>
    <row r="2" spans="2:22" ht="27" customHeight="1" thickBot="1">
      <c r="B2" s="41" t="s">
        <v>30</v>
      </c>
    </row>
    <row r="3" spans="2:22" ht="21">
      <c r="C3" s="62" t="s">
        <v>0</v>
      </c>
      <c r="D3" s="63"/>
      <c r="E3" s="63"/>
      <c r="F3" s="63"/>
      <c r="G3" s="64"/>
      <c r="H3" s="56" t="s">
        <v>1</v>
      </c>
      <c r="I3" s="57"/>
      <c r="J3" s="57"/>
      <c r="K3" s="57"/>
      <c r="L3" s="58"/>
      <c r="M3" s="54" t="s">
        <v>1</v>
      </c>
      <c r="N3" s="54"/>
      <c r="O3" s="54"/>
      <c r="P3" s="54"/>
      <c r="Q3" s="54"/>
      <c r="R3" s="56" t="s">
        <v>1</v>
      </c>
      <c r="S3" s="57"/>
      <c r="T3" s="57"/>
      <c r="U3" s="57"/>
      <c r="V3" s="58"/>
    </row>
    <row r="4" spans="2:22" ht="21">
      <c r="C4" s="65"/>
      <c r="D4" s="66"/>
      <c r="E4" s="66"/>
      <c r="F4" s="66"/>
      <c r="G4" s="67"/>
      <c r="H4" s="59" t="s">
        <v>2</v>
      </c>
      <c r="I4" s="60"/>
      <c r="J4" s="60"/>
      <c r="K4" s="60"/>
      <c r="L4" s="61"/>
      <c r="M4" s="55" t="s">
        <v>4</v>
      </c>
      <c r="N4" s="55"/>
      <c r="O4" s="55"/>
      <c r="P4" s="55"/>
      <c r="Q4" s="55"/>
      <c r="R4" s="59" t="s">
        <v>2</v>
      </c>
      <c r="S4" s="60"/>
      <c r="T4" s="60"/>
      <c r="U4" s="60"/>
      <c r="V4" s="61"/>
    </row>
    <row r="5" spans="2:22" ht="21.75" thickBot="1">
      <c r="C5" s="68"/>
      <c r="D5" s="69"/>
      <c r="E5" s="69"/>
      <c r="F5" s="69"/>
      <c r="G5" s="70"/>
      <c r="H5" s="51" t="s">
        <v>3</v>
      </c>
      <c r="I5" s="52"/>
      <c r="J5" s="52"/>
      <c r="K5" s="52"/>
      <c r="L5" s="53"/>
      <c r="M5" s="35"/>
      <c r="N5" s="35"/>
      <c r="O5" s="35"/>
      <c r="P5" s="35"/>
      <c r="Q5" s="35"/>
      <c r="R5" s="51" t="s">
        <v>5</v>
      </c>
      <c r="S5" s="52"/>
      <c r="T5" s="52"/>
      <c r="U5" s="52"/>
      <c r="V5" s="53"/>
    </row>
    <row r="6" spans="2:22" ht="17.25" customHeight="1">
      <c r="B6" s="48" t="s">
        <v>11</v>
      </c>
      <c r="C6" s="12" t="s">
        <v>6</v>
      </c>
      <c r="D6" s="2"/>
      <c r="E6" s="2"/>
      <c r="F6" s="2">
        <f>F7/10.55</f>
        <v>6398.1042654028433</v>
      </c>
      <c r="G6" s="14" t="s">
        <v>14</v>
      </c>
      <c r="H6" s="12" t="s">
        <v>15</v>
      </c>
      <c r="I6" s="2"/>
      <c r="J6" s="7" t="s">
        <v>24</v>
      </c>
      <c r="K6" s="7" t="s">
        <v>25</v>
      </c>
      <c r="L6" s="16"/>
      <c r="M6" s="12" t="s">
        <v>15</v>
      </c>
      <c r="N6" s="2"/>
      <c r="O6" s="7" t="s">
        <v>24</v>
      </c>
      <c r="P6" s="7" t="s">
        <v>25</v>
      </c>
      <c r="Q6" s="16"/>
      <c r="R6" s="12" t="s">
        <v>15</v>
      </c>
      <c r="S6" s="2"/>
      <c r="T6" s="7" t="s">
        <v>24</v>
      </c>
      <c r="U6" s="7" t="s">
        <v>25</v>
      </c>
      <c r="V6" s="16"/>
    </row>
    <row r="7" spans="2:22" ht="17.25" customHeight="1">
      <c r="B7" s="49"/>
      <c r="C7" s="12" t="s">
        <v>19</v>
      </c>
      <c r="D7" s="2" t="s">
        <v>20</v>
      </c>
      <c r="E7" s="2"/>
      <c r="F7" s="2">
        <v>67500</v>
      </c>
      <c r="G7" s="13" t="s">
        <v>21</v>
      </c>
      <c r="H7" s="12"/>
      <c r="I7" s="2"/>
      <c r="J7" s="7"/>
      <c r="K7" s="7"/>
      <c r="L7" s="16"/>
      <c r="M7" s="12"/>
      <c r="N7" s="2"/>
      <c r="O7" s="7"/>
      <c r="P7" s="7"/>
      <c r="Q7" s="16"/>
      <c r="R7" s="12"/>
      <c r="S7" s="2"/>
      <c r="T7" s="7"/>
      <c r="U7" s="7"/>
      <c r="V7" s="16"/>
    </row>
    <row r="8" spans="2:22" ht="17.25" customHeight="1">
      <c r="B8" s="49"/>
      <c r="C8" s="12" t="s">
        <v>16</v>
      </c>
      <c r="D8" s="2"/>
      <c r="E8" s="2"/>
      <c r="F8" s="2">
        <v>1.1917599999999999</v>
      </c>
      <c r="G8" s="13" t="s">
        <v>12</v>
      </c>
      <c r="H8" s="12" t="s">
        <v>6</v>
      </c>
      <c r="I8" s="2"/>
      <c r="J8" s="7">
        <v>0</v>
      </c>
      <c r="K8" s="8">
        <v>20.2</v>
      </c>
      <c r="L8" s="17" t="s">
        <v>13</v>
      </c>
      <c r="M8" s="12" t="s">
        <v>6</v>
      </c>
      <c r="N8" s="2"/>
      <c r="O8" s="7">
        <v>0</v>
      </c>
      <c r="P8" s="8">
        <v>20.2</v>
      </c>
      <c r="Q8" s="17" t="s">
        <v>13</v>
      </c>
      <c r="R8" s="12" t="s">
        <v>6</v>
      </c>
      <c r="S8" s="2"/>
      <c r="T8" s="7">
        <v>0</v>
      </c>
      <c r="U8" s="8">
        <v>20.2</v>
      </c>
      <c r="V8" s="17" t="s">
        <v>13</v>
      </c>
    </row>
    <row r="9" spans="2:22" ht="17.25" customHeight="1">
      <c r="B9" s="49"/>
      <c r="C9" s="12" t="s">
        <v>22</v>
      </c>
      <c r="D9" s="2"/>
      <c r="E9" s="2">
        <v>800.65700000000004</v>
      </c>
      <c r="F9" s="2">
        <f>E9*12</f>
        <v>9607.884</v>
      </c>
      <c r="G9" s="13" t="s">
        <v>12</v>
      </c>
      <c r="H9" s="12"/>
      <c r="I9" s="2"/>
      <c r="J9" s="21"/>
      <c r="K9" s="21"/>
      <c r="L9" s="17"/>
      <c r="M9" s="12"/>
      <c r="N9" s="2"/>
      <c r="O9" s="21"/>
      <c r="P9" s="21"/>
      <c r="Q9" s="17"/>
      <c r="R9" s="12"/>
      <c r="S9" s="2"/>
      <c r="T9" s="21"/>
      <c r="U9" s="21"/>
      <c r="V9" s="17"/>
    </row>
    <row r="10" spans="2:22" ht="17.25" customHeight="1">
      <c r="B10" s="49"/>
      <c r="C10" s="12"/>
      <c r="D10" s="2"/>
      <c r="E10" s="2"/>
      <c r="F10" s="2"/>
      <c r="G10" s="13"/>
      <c r="H10" s="12"/>
      <c r="I10" s="2"/>
      <c r="J10" s="23"/>
      <c r="K10" s="21"/>
      <c r="L10" s="17"/>
      <c r="M10" s="12"/>
      <c r="N10" s="2"/>
      <c r="O10" s="23"/>
      <c r="P10" s="21"/>
      <c r="Q10" s="17"/>
      <c r="R10" s="12"/>
      <c r="S10" s="2"/>
      <c r="T10" s="23"/>
      <c r="U10" s="21"/>
      <c r="V10" s="17"/>
    </row>
    <row r="11" spans="2:22" ht="17.25" customHeight="1">
      <c r="B11" s="50"/>
      <c r="C11" s="18" t="s">
        <v>7</v>
      </c>
      <c r="D11" s="4"/>
      <c r="E11" s="4"/>
      <c r="F11" s="38">
        <f>F7*F8+F9</f>
        <v>90051.683999999994</v>
      </c>
      <c r="G11" s="24" t="s">
        <v>12</v>
      </c>
      <c r="H11" s="9" t="s">
        <v>7</v>
      </c>
      <c r="I11" s="3"/>
      <c r="J11" s="3"/>
      <c r="K11" s="39">
        <v>69584</v>
      </c>
      <c r="L11" s="10" t="s">
        <v>12</v>
      </c>
      <c r="M11" s="9" t="s">
        <v>7</v>
      </c>
      <c r="N11" s="3"/>
      <c r="O11" s="3"/>
      <c r="P11" s="39">
        <v>69584</v>
      </c>
      <c r="Q11" s="10" t="s">
        <v>12</v>
      </c>
      <c r="R11" s="9" t="s">
        <v>7</v>
      </c>
      <c r="S11" s="3"/>
      <c r="T11" s="3"/>
      <c r="U11" s="39">
        <v>69584</v>
      </c>
      <c r="V11" s="10" t="s">
        <v>12</v>
      </c>
    </row>
    <row r="12" spans="2:22" ht="17.25" customHeight="1">
      <c r="B12" s="48" t="s">
        <v>10</v>
      </c>
      <c r="C12" s="11" t="s">
        <v>6</v>
      </c>
      <c r="D12" s="1"/>
      <c r="E12" s="1"/>
      <c r="F12" s="1">
        <f>F13/10.55</f>
        <v>843.60189573459706</v>
      </c>
      <c r="G12" s="14" t="s">
        <v>14</v>
      </c>
      <c r="H12" s="11" t="s">
        <v>15</v>
      </c>
      <c r="I12" s="1"/>
      <c r="J12" s="6" t="s">
        <v>18</v>
      </c>
      <c r="K12" s="6" t="s">
        <v>17</v>
      </c>
      <c r="L12" s="15"/>
      <c r="M12" s="11" t="s">
        <v>15</v>
      </c>
      <c r="N12" s="1"/>
      <c r="O12" s="6" t="s">
        <v>18</v>
      </c>
      <c r="P12" s="6" t="s">
        <v>17</v>
      </c>
      <c r="Q12" s="15"/>
      <c r="R12" s="11" t="s">
        <v>6</v>
      </c>
      <c r="S12" s="1"/>
      <c r="T12" s="1"/>
      <c r="U12" s="1">
        <f>U13/10.55</f>
        <v>843.60189573459706</v>
      </c>
      <c r="V12" s="14" t="s">
        <v>14</v>
      </c>
    </row>
    <row r="13" spans="2:22" ht="17.25" customHeight="1">
      <c r="B13" s="49"/>
      <c r="C13" s="12" t="s">
        <v>19</v>
      </c>
      <c r="D13" s="2" t="s">
        <v>20</v>
      </c>
      <c r="E13" s="2"/>
      <c r="F13" s="2">
        <v>8900</v>
      </c>
      <c r="G13" s="13" t="s">
        <v>21</v>
      </c>
      <c r="H13" s="12"/>
      <c r="I13" s="2"/>
      <c r="J13" s="7"/>
      <c r="K13" s="7"/>
      <c r="L13" s="16"/>
      <c r="M13" s="12"/>
      <c r="N13" s="2"/>
      <c r="O13" s="7"/>
      <c r="P13" s="7"/>
      <c r="Q13" s="16"/>
      <c r="R13" s="12" t="s">
        <v>19</v>
      </c>
      <c r="S13" s="2" t="s">
        <v>20</v>
      </c>
      <c r="T13" s="2"/>
      <c r="U13" s="2">
        <v>8900</v>
      </c>
      <c r="V13" s="13" t="s">
        <v>21</v>
      </c>
    </row>
    <row r="14" spans="2:22" ht="17.25" customHeight="1">
      <c r="B14" s="49"/>
      <c r="C14" s="12" t="s">
        <v>16</v>
      </c>
      <c r="D14" s="2"/>
      <c r="E14" s="2"/>
      <c r="F14" s="2">
        <v>1.1917599999999999</v>
      </c>
      <c r="G14" s="13" t="s">
        <v>12</v>
      </c>
      <c r="H14" s="12" t="s">
        <v>6</v>
      </c>
      <c r="I14" s="2"/>
      <c r="J14" s="7"/>
      <c r="K14" s="8">
        <v>3</v>
      </c>
      <c r="L14" s="17" t="s">
        <v>13</v>
      </c>
      <c r="M14" s="12" t="s">
        <v>6</v>
      </c>
      <c r="N14" s="2"/>
      <c r="O14" s="7"/>
      <c r="P14" s="8">
        <v>3</v>
      </c>
      <c r="Q14" s="17" t="s">
        <v>13</v>
      </c>
      <c r="R14" s="12" t="s">
        <v>16</v>
      </c>
      <c r="S14" s="2"/>
      <c r="T14" s="2"/>
      <c r="U14" s="2">
        <v>1.1917599999999999</v>
      </c>
      <c r="V14" s="13" t="s">
        <v>12</v>
      </c>
    </row>
    <row r="15" spans="2:22" ht="17.25" customHeight="1">
      <c r="B15" s="49"/>
      <c r="C15" s="12" t="s">
        <v>22</v>
      </c>
      <c r="D15" s="2"/>
      <c r="E15" s="2"/>
      <c r="F15" s="2">
        <f>E15*12</f>
        <v>0</v>
      </c>
      <c r="G15" s="13" t="s">
        <v>12</v>
      </c>
      <c r="H15" s="12"/>
      <c r="I15" s="2"/>
      <c r="J15" s="21"/>
      <c r="K15" s="21"/>
      <c r="L15" s="17"/>
      <c r="M15" s="12"/>
      <c r="N15" s="2"/>
      <c r="O15" s="21"/>
      <c r="P15" s="21"/>
      <c r="Q15" s="17"/>
      <c r="R15" s="12" t="s">
        <v>22</v>
      </c>
      <c r="S15" s="2"/>
      <c r="T15" s="2"/>
      <c r="U15" s="2">
        <f>T15*12</f>
        <v>0</v>
      </c>
      <c r="V15" s="13" t="s">
        <v>12</v>
      </c>
    </row>
    <row r="16" spans="2:22" ht="17.25" customHeight="1">
      <c r="B16" s="49"/>
      <c r="C16" s="12"/>
      <c r="D16" s="2"/>
      <c r="E16" s="2"/>
      <c r="F16" s="2"/>
      <c r="G16" s="13"/>
      <c r="H16" s="12"/>
      <c r="I16" s="2"/>
      <c r="J16" s="23"/>
      <c r="K16" s="21"/>
      <c r="L16" s="17"/>
      <c r="M16" s="12"/>
      <c r="N16" s="2"/>
      <c r="O16" s="23"/>
      <c r="P16" s="21"/>
      <c r="Q16" s="17"/>
      <c r="R16" s="12"/>
      <c r="S16" s="2"/>
      <c r="T16" s="2"/>
      <c r="U16" s="2"/>
      <c r="V16" s="13"/>
    </row>
    <row r="17" spans="2:22" ht="17.25" customHeight="1">
      <c r="B17" s="50"/>
      <c r="C17" s="18" t="s">
        <v>7</v>
      </c>
      <c r="D17" s="4"/>
      <c r="E17" s="4"/>
      <c r="F17" s="38">
        <f>F13*F14+F15</f>
        <v>10606.663999999999</v>
      </c>
      <c r="G17" s="24" t="s">
        <v>12</v>
      </c>
      <c r="H17" s="9" t="s">
        <v>7</v>
      </c>
      <c r="I17" s="3"/>
      <c r="J17" s="3"/>
      <c r="K17" s="39">
        <v>10678</v>
      </c>
      <c r="L17" s="10" t="s">
        <v>12</v>
      </c>
      <c r="M17" s="9" t="s">
        <v>7</v>
      </c>
      <c r="N17" s="3"/>
      <c r="O17" s="3"/>
      <c r="P17" s="39">
        <v>10678</v>
      </c>
      <c r="Q17" s="10" t="s">
        <v>12</v>
      </c>
      <c r="R17" s="18" t="s">
        <v>7</v>
      </c>
      <c r="S17" s="4"/>
      <c r="T17" s="4"/>
      <c r="U17" s="38">
        <f>U13*U14+U15</f>
        <v>10606.663999999999</v>
      </c>
      <c r="V17" s="24" t="s">
        <v>12</v>
      </c>
    </row>
    <row r="18" spans="2:22" ht="17.25" customHeight="1">
      <c r="B18" s="48" t="s">
        <v>9</v>
      </c>
      <c r="C18" s="11" t="s">
        <v>6</v>
      </c>
      <c r="D18" s="1"/>
      <c r="E18" s="1"/>
      <c r="F18" s="1">
        <v>284</v>
      </c>
      <c r="G18" s="14" t="s">
        <v>14</v>
      </c>
      <c r="H18" s="11" t="s">
        <v>6</v>
      </c>
      <c r="I18" s="1"/>
      <c r="J18" s="1"/>
      <c r="K18" s="1">
        <v>284</v>
      </c>
      <c r="L18" s="14" t="s">
        <v>14</v>
      </c>
      <c r="M18" s="11" t="s">
        <v>15</v>
      </c>
      <c r="N18" s="1"/>
      <c r="O18" s="6"/>
      <c r="P18" s="6" t="s">
        <v>23</v>
      </c>
      <c r="Q18" s="19"/>
      <c r="R18" s="11" t="s">
        <v>6</v>
      </c>
      <c r="S18" s="1"/>
      <c r="T18" s="1"/>
      <c r="U18" s="1">
        <v>284</v>
      </c>
      <c r="V18" s="14" t="s">
        <v>14</v>
      </c>
    </row>
    <row r="19" spans="2:22" ht="17.25" customHeight="1">
      <c r="B19" s="49"/>
      <c r="C19" s="12" t="s">
        <v>19</v>
      </c>
      <c r="D19" s="2" t="s">
        <v>20</v>
      </c>
      <c r="E19" s="2"/>
      <c r="F19" s="2">
        <f>F18*10.55</f>
        <v>2996.2000000000003</v>
      </c>
      <c r="G19" s="13" t="s">
        <v>21</v>
      </c>
      <c r="H19" s="12" t="s">
        <v>19</v>
      </c>
      <c r="I19" s="2" t="s">
        <v>20</v>
      </c>
      <c r="J19" s="2"/>
      <c r="K19" s="2">
        <f>K18*10.55</f>
        <v>2996.2000000000003</v>
      </c>
      <c r="L19" s="13" t="s">
        <v>21</v>
      </c>
      <c r="M19" s="12"/>
      <c r="N19" s="2"/>
      <c r="O19" s="7"/>
      <c r="P19" s="7"/>
      <c r="Q19" s="5"/>
      <c r="R19" s="12" t="s">
        <v>19</v>
      </c>
      <c r="S19" s="2" t="s">
        <v>20</v>
      </c>
      <c r="T19" s="2"/>
      <c r="U19" s="2">
        <f>U18*10.55</f>
        <v>2996.2000000000003</v>
      </c>
      <c r="V19" s="13" t="s">
        <v>21</v>
      </c>
    </row>
    <row r="20" spans="2:22" ht="17.25" customHeight="1">
      <c r="B20" s="49"/>
      <c r="C20" s="12" t="s">
        <v>16</v>
      </c>
      <c r="D20" s="2"/>
      <c r="E20" s="2"/>
      <c r="F20" s="2">
        <v>1.1917599999999999</v>
      </c>
      <c r="G20" s="13" t="s">
        <v>12</v>
      </c>
      <c r="H20" s="12" t="s">
        <v>16</v>
      </c>
      <c r="I20" s="2"/>
      <c r="J20" s="2"/>
      <c r="K20" s="2">
        <v>1.1917599999999999</v>
      </c>
      <c r="L20" s="13" t="s">
        <v>12</v>
      </c>
      <c r="M20" s="12" t="s">
        <v>6</v>
      </c>
      <c r="N20" s="2"/>
      <c r="O20" s="7"/>
      <c r="P20" s="8">
        <v>3</v>
      </c>
      <c r="Q20" s="20" t="s">
        <v>13</v>
      </c>
      <c r="R20" s="12" t="s">
        <v>16</v>
      </c>
      <c r="S20" s="2"/>
      <c r="T20" s="2"/>
      <c r="U20" s="2">
        <v>1.1917599999999999</v>
      </c>
      <c r="V20" s="13" t="s">
        <v>12</v>
      </c>
    </row>
    <row r="21" spans="2:22" ht="17.25" customHeight="1">
      <c r="B21" s="49"/>
      <c r="C21" s="12" t="s">
        <v>22</v>
      </c>
      <c r="D21" s="2"/>
      <c r="E21" s="2"/>
      <c r="F21" s="2">
        <f>E21*12</f>
        <v>0</v>
      </c>
      <c r="G21" s="13" t="s">
        <v>12</v>
      </c>
      <c r="H21" s="12" t="s">
        <v>22</v>
      </c>
      <c r="I21" s="2"/>
      <c r="J21" s="2"/>
      <c r="K21" s="2">
        <f>J21*12</f>
        <v>0</v>
      </c>
      <c r="L21" s="13" t="s">
        <v>12</v>
      </c>
      <c r="M21" s="22"/>
      <c r="N21" s="5"/>
      <c r="O21" s="21"/>
      <c r="P21" s="21"/>
      <c r="Q21" s="20"/>
      <c r="R21" s="12" t="s">
        <v>22</v>
      </c>
      <c r="S21" s="2"/>
      <c r="T21" s="2"/>
      <c r="U21" s="2">
        <f>T21*12</f>
        <v>0</v>
      </c>
      <c r="V21" s="13" t="s">
        <v>12</v>
      </c>
    </row>
    <row r="22" spans="2:22" ht="17.25" customHeight="1">
      <c r="B22" s="49"/>
      <c r="C22" s="12"/>
      <c r="D22" s="2"/>
      <c r="E22" s="2"/>
      <c r="F22" s="2"/>
      <c r="G22" s="13"/>
      <c r="H22" s="12"/>
      <c r="I22" s="2"/>
      <c r="J22" s="2"/>
      <c r="K22" s="2"/>
      <c r="L22" s="13"/>
      <c r="M22" s="22"/>
      <c r="N22" s="5"/>
      <c r="O22" s="23"/>
      <c r="P22" s="21"/>
      <c r="Q22" s="20"/>
      <c r="R22" s="12"/>
      <c r="S22" s="2"/>
      <c r="T22" s="2"/>
      <c r="U22" s="2"/>
      <c r="V22" s="14"/>
    </row>
    <row r="23" spans="2:22" ht="17.25" customHeight="1">
      <c r="B23" s="50"/>
      <c r="C23" s="18" t="s">
        <v>7</v>
      </c>
      <c r="D23" s="4"/>
      <c r="E23" s="4"/>
      <c r="F23" s="38">
        <f>F19*F20</f>
        <v>3570.7513120000003</v>
      </c>
      <c r="G23" s="24" t="s">
        <v>12</v>
      </c>
      <c r="H23" s="9" t="s">
        <v>7</v>
      </c>
      <c r="I23" s="3"/>
      <c r="J23" s="3"/>
      <c r="K23" s="39">
        <f>K19*K20+K21</f>
        <v>3570.7513120000003</v>
      </c>
      <c r="L23" s="10" t="s">
        <v>12</v>
      </c>
      <c r="M23" s="18" t="s">
        <v>7</v>
      </c>
      <c r="N23" s="4"/>
      <c r="O23" s="4"/>
      <c r="P23" s="39">
        <v>13649</v>
      </c>
      <c r="Q23" s="4" t="s">
        <v>12</v>
      </c>
      <c r="R23" s="9" t="s">
        <v>7</v>
      </c>
      <c r="S23" s="3"/>
      <c r="T23" s="3"/>
      <c r="U23" s="39">
        <f>U19*U20+U21</f>
        <v>3570.7513120000003</v>
      </c>
      <c r="V23" s="10" t="s">
        <v>12</v>
      </c>
    </row>
    <row r="24" spans="2:22" ht="17.25" customHeight="1">
      <c r="B24" s="48" t="s">
        <v>8</v>
      </c>
      <c r="C24" s="11" t="s">
        <v>15</v>
      </c>
      <c r="D24" s="1"/>
      <c r="E24" s="6"/>
      <c r="F24" s="6" t="s">
        <v>23</v>
      </c>
      <c r="G24" s="15"/>
      <c r="H24" s="11" t="s">
        <v>15</v>
      </c>
      <c r="I24" s="1"/>
      <c r="J24" s="6"/>
      <c r="K24" s="6" t="s">
        <v>23</v>
      </c>
      <c r="L24" s="15"/>
      <c r="M24" s="11" t="s">
        <v>15</v>
      </c>
      <c r="N24" s="1"/>
      <c r="O24" s="6"/>
      <c r="P24" s="6" t="s">
        <v>23</v>
      </c>
      <c r="Q24" s="19"/>
      <c r="R24" s="11" t="s">
        <v>15</v>
      </c>
      <c r="S24" s="1"/>
      <c r="T24" s="6"/>
      <c r="U24" s="6" t="s">
        <v>23</v>
      </c>
      <c r="V24" s="15"/>
    </row>
    <row r="25" spans="2:22" ht="17.25" customHeight="1">
      <c r="B25" s="49"/>
      <c r="C25" s="12"/>
      <c r="D25" s="2"/>
      <c r="E25" s="7"/>
      <c r="F25" s="7"/>
      <c r="G25" s="16"/>
      <c r="H25" s="12"/>
      <c r="I25" s="2"/>
      <c r="J25" s="7"/>
      <c r="K25" s="7"/>
      <c r="L25" s="16"/>
      <c r="M25" s="12"/>
      <c r="N25" s="2"/>
      <c r="O25" s="7"/>
      <c r="P25" s="7"/>
      <c r="Q25" s="5"/>
      <c r="R25" s="12"/>
      <c r="S25" s="2"/>
      <c r="T25" s="7"/>
      <c r="U25" s="7"/>
      <c r="V25" s="16"/>
    </row>
    <row r="26" spans="2:22" ht="17.25" customHeight="1">
      <c r="B26" s="49"/>
      <c r="C26" s="12" t="s">
        <v>6</v>
      </c>
      <c r="D26" s="2"/>
      <c r="E26" s="7"/>
      <c r="F26" s="8">
        <v>4</v>
      </c>
      <c r="G26" s="17" t="s">
        <v>13</v>
      </c>
      <c r="H26" s="12" t="s">
        <v>6</v>
      </c>
      <c r="I26" s="2"/>
      <c r="J26" s="7"/>
      <c r="K26" s="8">
        <v>4</v>
      </c>
      <c r="L26" s="17" t="s">
        <v>13</v>
      </c>
      <c r="M26" s="12" t="s">
        <v>6</v>
      </c>
      <c r="N26" s="2"/>
      <c r="O26" s="7"/>
      <c r="P26" s="8">
        <v>4</v>
      </c>
      <c r="Q26" s="20" t="s">
        <v>13</v>
      </c>
      <c r="R26" s="12" t="s">
        <v>6</v>
      </c>
      <c r="S26" s="2"/>
      <c r="T26" s="7"/>
      <c r="U26" s="8">
        <v>4</v>
      </c>
      <c r="V26" s="17" t="s">
        <v>13</v>
      </c>
    </row>
    <row r="27" spans="2:22" ht="17.25" customHeight="1">
      <c r="B27" s="49"/>
      <c r="C27" s="22"/>
      <c r="D27" s="5"/>
      <c r="E27" s="21"/>
      <c r="F27" s="21"/>
      <c r="G27" s="17"/>
      <c r="H27" s="22"/>
      <c r="I27" s="5"/>
      <c r="J27" s="21"/>
      <c r="K27" s="21"/>
      <c r="L27" s="17"/>
      <c r="M27" s="22"/>
      <c r="N27" s="5"/>
      <c r="O27" s="21"/>
      <c r="P27" s="21"/>
      <c r="Q27" s="20"/>
      <c r="R27" s="22"/>
      <c r="S27" s="5"/>
      <c r="T27" s="21"/>
      <c r="U27" s="21"/>
      <c r="V27" s="17"/>
    </row>
    <row r="28" spans="2:22" ht="17.25" customHeight="1">
      <c r="B28" s="49"/>
      <c r="C28" s="22"/>
      <c r="D28" s="5"/>
      <c r="E28" s="23"/>
      <c r="F28" s="21"/>
      <c r="G28" s="17"/>
      <c r="H28" s="22"/>
      <c r="I28" s="5"/>
      <c r="J28" s="23"/>
      <c r="K28" s="21"/>
      <c r="L28" s="17"/>
      <c r="M28" s="22"/>
      <c r="N28" s="5"/>
      <c r="O28" s="23"/>
      <c r="P28" s="21"/>
      <c r="Q28" s="20"/>
      <c r="R28" s="22"/>
      <c r="S28" s="5"/>
      <c r="T28" s="23"/>
      <c r="U28" s="21"/>
      <c r="V28" s="17"/>
    </row>
    <row r="29" spans="2:22" ht="17.25" customHeight="1">
      <c r="B29" s="50"/>
      <c r="C29" s="18" t="s">
        <v>7</v>
      </c>
      <c r="D29" s="4"/>
      <c r="E29" s="4"/>
      <c r="F29" s="39">
        <v>21727</v>
      </c>
      <c r="G29" s="24" t="s">
        <v>12</v>
      </c>
      <c r="H29" s="9" t="s">
        <v>7</v>
      </c>
      <c r="I29" s="3"/>
      <c r="J29" s="3"/>
      <c r="K29" s="39">
        <v>21727</v>
      </c>
      <c r="L29" s="10" t="s">
        <v>12</v>
      </c>
      <c r="M29" s="18" t="s">
        <v>7</v>
      </c>
      <c r="N29" s="4"/>
      <c r="O29" s="4"/>
      <c r="P29" s="39">
        <v>21727</v>
      </c>
      <c r="Q29" s="4" t="s">
        <v>12</v>
      </c>
      <c r="R29" s="9" t="s">
        <v>7</v>
      </c>
      <c r="S29" s="3"/>
      <c r="T29" s="3"/>
      <c r="U29" s="39">
        <v>21727</v>
      </c>
      <c r="V29" s="10" t="s">
        <v>12</v>
      </c>
    </row>
    <row r="30" spans="2:22" ht="17.25" customHeight="1">
      <c r="B30" s="48" t="s">
        <v>29</v>
      </c>
      <c r="C30" s="11" t="s">
        <v>15</v>
      </c>
      <c r="D30" s="1"/>
      <c r="E30" s="6"/>
      <c r="F30" s="6" t="s">
        <v>23</v>
      </c>
      <c r="G30" s="15"/>
      <c r="H30" s="11" t="s">
        <v>15</v>
      </c>
      <c r="I30" s="1"/>
      <c r="J30" s="6"/>
      <c r="K30" s="6" t="s">
        <v>23</v>
      </c>
      <c r="L30" s="15"/>
      <c r="M30" s="11" t="s">
        <v>15</v>
      </c>
      <c r="N30" s="1"/>
      <c r="O30" s="6"/>
      <c r="P30" s="6" t="s">
        <v>23</v>
      </c>
      <c r="Q30" s="19"/>
      <c r="R30" s="11" t="s">
        <v>15</v>
      </c>
      <c r="S30" s="1"/>
      <c r="T30" s="6"/>
      <c r="U30" s="6" t="s">
        <v>23</v>
      </c>
      <c r="V30" s="15"/>
    </row>
    <row r="31" spans="2:22" ht="17.25" customHeight="1">
      <c r="B31" s="49"/>
      <c r="C31" s="12"/>
      <c r="D31" s="2"/>
      <c r="E31" s="7"/>
      <c r="F31" s="7"/>
      <c r="G31" s="16"/>
      <c r="H31" s="12"/>
      <c r="I31" s="2"/>
      <c r="J31" s="7"/>
      <c r="K31" s="7"/>
      <c r="L31" s="16"/>
      <c r="M31" s="12"/>
      <c r="N31" s="2"/>
      <c r="O31" s="7"/>
      <c r="P31" s="7"/>
      <c r="Q31" s="5"/>
      <c r="R31" s="12"/>
      <c r="S31" s="2"/>
      <c r="T31" s="7"/>
      <c r="U31" s="7"/>
      <c r="V31" s="16"/>
    </row>
    <row r="32" spans="2:22" ht="17.25" customHeight="1">
      <c r="B32" s="49"/>
      <c r="C32" s="12" t="s">
        <v>6</v>
      </c>
      <c r="D32" s="2"/>
      <c r="E32" s="7"/>
      <c r="F32" s="8">
        <v>3</v>
      </c>
      <c r="G32" s="17" t="s">
        <v>13</v>
      </c>
      <c r="H32" s="12" t="s">
        <v>6</v>
      </c>
      <c r="I32" s="2"/>
      <c r="J32" s="7"/>
      <c r="K32" s="8">
        <v>3</v>
      </c>
      <c r="L32" s="17" t="s">
        <v>13</v>
      </c>
      <c r="M32" s="12" t="s">
        <v>6</v>
      </c>
      <c r="N32" s="2"/>
      <c r="O32" s="7"/>
      <c r="P32" s="8">
        <v>3</v>
      </c>
      <c r="Q32" s="20" t="s">
        <v>13</v>
      </c>
      <c r="R32" s="12" t="s">
        <v>6</v>
      </c>
      <c r="S32" s="2"/>
      <c r="T32" s="7"/>
      <c r="U32" s="8">
        <v>3</v>
      </c>
      <c r="V32" s="17" t="s">
        <v>13</v>
      </c>
    </row>
    <row r="33" spans="2:22" ht="17.25" customHeight="1">
      <c r="B33" s="49"/>
      <c r="C33" s="22"/>
      <c r="D33" s="5"/>
      <c r="E33" s="21"/>
      <c r="F33" s="21"/>
      <c r="G33" s="17"/>
      <c r="H33" s="22"/>
      <c r="I33" s="5"/>
      <c r="J33" s="21"/>
      <c r="K33" s="21"/>
      <c r="L33" s="17"/>
      <c r="M33" s="22"/>
      <c r="N33" s="5"/>
      <c r="O33" s="21"/>
      <c r="P33" s="21"/>
      <c r="Q33" s="20"/>
      <c r="R33" s="22"/>
      <c r="S33" s="5"/>
      <c r="T33" s="21"/>
      <c r="U33" s="21"/>
      <c r="V33" s="17"/>
    </row>
    <row r="34" spans="2:22" ht="17.25" customHeight="1">
      <c r="B34" s="49"/>
      <c r="C34" s="22"/>
      <c r="D34" s="5"/>
      <c r="E34" s="23"/>
      <c r="F34" s="21"/>
      <c r="G34" s="17"/>
      <c r="H34" s="22"/>
      <c r="I34" s="5"/>
      <c r="J34" s="23"/>
      <c r="K34" s="21"/>
      <c r="L34" s="17"/>
      <c r="M34" s="22"/>
      <c r="N34" s="5"/>
      <c r="O34" s="23"/>
      <c r="P34" s="40"/>
      <c r="Q34" s="20"/>
      <c r="R34" s="22"/>
      <c r="S34" s="5"/>
      <c r="T34" s="23"/>
      <c r="U34" s="21"/>
      <c r="V34" s="17"/>
    </row>
    <row r="35" spans="2:22" ht="17.25" customHeight="1">
      <c r="B35" s="50"/>
      <c r="C35" s="18" t="s">
        <v>7</v>
      </c>
      <c r="D35" s="4"/>
      <c r="E35" s="4"/>
      <c r="F35" s="39">
        <v>13649</v>
      </c>
      <c r="G35" s="24" t="s">
        <v>12</v>
      </c>
      <c r="H35" s="9" t="s">
        <v>7</v>
      </c>
      <c r="I35" s="3"/>
      <c r="J35" s="3"/>
      <c r="K35" s="39">
        <v>13649</v>
      </c>
      <c r="L35" s="10" t="s">
        <v>12</v>
      </c>
      <c r="M35" s="18" t="s">
        <v>7</v>
      </c>
      <c r="N35" s="4"/>
      <c r="O35" s="4"/>
      <c r="P35" s="39">
        <v>13649</v>
      </c>
      <c r="Q35" s="4" t="s">
        <v>12</v>
      </c>
      <c r="R35" s="9" t="s">
        <v>7</v>
      </c>
      <c r="S35" s="3"/>
      <c r="T35" s="3"/>
      <c r="U35" s="39">
        <v>13649</v>
      </c>
      <c r="V35" s="10" t="s">
        <v>12</v>
      </c>
    </row>
    <row r="36" spans="2:22" ht="5.25" customHeight="1" thickBot="1"/>
    <row r="37" spans="2:22" ht="25.5" customHeight="1" thickBot="1">
      <c r="B37" s="76" t="s">
        <v>31</v>
      </c>
      <c r="C37" s="29" t="s">
        <v>7</v>
      </c>
      <c r="D37" s="30"/>
      <c r="E37" s="31"/>
      <c r="F37" s="33">
        <f>F11+F17+F23+F29+F35</f>
        <v>139605.09931200001</v>
      </c>
      <c r="G37" s="32" t="s">
        <v>12</v>
      </c>
      <c r="H37" s="25" t="s">
        <v>7</v>
      </c>
      <c r="I37" s="26"/>
      <c r="J37" s="27"/>
      <c r="K37" s="34">
        <f>K11+K17+K23+K29+K35</f>
        <v>119208.75131200001</v>
      </c>
      <c r="L37" s="28" t="s">
        <v>12</v>
      </c>
      <c r="M37" s="29" t="s">
        <v>7</v>
      </c>
      <c r="N37" s="30"/>
      <c r="O37" s="30"/>
      <c r="P37" s="33">
        <f>P35+P29+P23+P17+P11</f>
        <v>129287</v>
      </c>
      <c r="Q37" s="32" t="s">
        <v>12</v>
      </c>
      <c r="R37" s="78" t="s">
        <v>43</v>
      </c>
      <c r="S37" s="79"/>
      <c r="T37" s="80"/>
      <c r="U37" s="95">
        <v>120000</v>
      </c>
      <c r="V37" s="81" t="s">
        <v>12</v>
      </c>
    </row>
    <row r="38" spans="2:22" ht="9" customHeight="1" thickBot="1"/>
    <row r="39" spans="2:22" ht="23.25" customHeight="1" thickBot="1">
      <c r="B39" s="42" t="s">
        <v>28</v>
      </c>
      <c r="C39" s="43"/>
      <c r="D39" s="43"/>
      <c r="E39" s="43"/>
      <c r="F39" s="43"/>
      <c r="G39" s="44"/>
      <c r="H39" s="45">
        <v>60000</v>
      </c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7"/>
    </row>
    <row r="40" spans="2:22" ht="5.25" customHeight="1" thickBot="1">
      <c r="B40" s="37"/>
      <c r="C40" s="37"/>
      <c r="D40" s="37"/>
      <c r="E40" s="37"/>
      <c r="F40" s="37"/>
      <c r="G40" s="37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 spans="2:22" ht="23.25" customHeight="1" thickBot="1">
      <c r="B41" s="42" t="s">
        <v>27</v>
      </c>
      <c r="C41" s="43"/>
      <c r="D41" s="43"/>
      <c r="E41" s="43"/>
      <c r="F41" s="43"/>
      <c r="G41" s="44"/>
      <c r="H41" s="45">
        <v>40000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7"/>
    </row>
    <row r="42" spans="2:22" ht="3.75" customHeight="1" thickBot="1">
      <c r="B42" s="37"/>
      <c r="C42" s="37"/>
      <c r="D42" s="37"/>
      <c r="E42" s="37"/>
      <c r="F42" s="37"/>
      <c r="G42" s="37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</row>
    <row r="43" spans="2:22" ht="23.25" customHeight="1" thickBot="1">
      <c r="B43" s="42" t="s">
        <v>26</v>
      </c>
      <c r="C43" s="43"/>
      <c r="D43" s="43"/>
      <c r="E43" s="43"/>
      <c r="F43" s="43"/>
      <c r="G43" s="44"/>
      <c r="H43" s="45">
        <v>10000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7"/>
    </row>
    <row r="44" spans="2:22" ht="5.25" customHeight="1" thickBot="1">
      <c r="B44" s="37"/>
      <c r="C44" s="37"/>
      <c r="D44" s="37"/>
      <c r="E44" s="37"/>
      <c r="F44" s="37"/>
      <c r="G44" s="37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2:22" ht="23.25" customHeight="1" thickBot="1">
      <c r="B45" s="42" t="s">
        <v>37</v>
      </c>
      <c r="C45" s="43"/>
      <c r="D45" s="43"/>
      <c r="E45" s="43"/>
      <c r="F45" s="43"/>
      <c r="G45" s="44"/>
      <c r="H45" s="45">
        <v>35000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7"/>
    </row>
    <row r="46" spans="2:22" ht="13.5" customHeight="1" thickBot="1"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spans="2:22" ht="30.75" customHeight="1" thickTop="1" thickBot="1">
      <c r="B47" s="86" t="s">
        <v>41</v>
      </c>
      <c r="C47" s="87"/>
      <c r="D47" s="87"/>
      <c r="E47" s="87"/>
      <c r="F47" s="87"/>
      <c r="G47" s="87"/>
      <c r="H47" s="88"/>
      <c r="I47" s="88"/>
      <c r="J47" s="88"/>
      <c r="K47" s="88"/>
      <c r="L47" s="88"/>
      <c r="M47" s="88"/>
      <c r="N47" s="88"/>
      <c r="O47" s="88"/>
      <c r="P47" s="88"/>
      <c r="Q47" s="89"/>
      <c r="R47" s="77">
        <v>265000</v>
      </c>
      <c r="S47" s="84"/>
      <c r="T47" s="84"/>
      <c r="U47" s="84"/>
      <c r="V47" s="85"/>
    </row>
    <row r="48" spans="2:22" ht="30.75" customHeight="1" thickTop="1">
      <c r="R48" s="96" t="s">
        <v>42</v>
      </c>
      <c r="S48" s="96"/>
      <c r="T48" s="96"/>
      <c r="U48" s="96"/>
      <c r="V48" s="96"/>
    </row>
    <row r="49" spans="2:23" ht="13.5" customHeight="1">
      <c r="R49" s="94"/>
      <c r="S49" s="94"/>
      <c r="T49" s="94"/>
      <c r="U49" s="94"/>
      <c r="V49" s="94"/>
    </row>
    <row r="50" spans="2:23" ht="30.75" customHeight="1" thickBot="1">
      <c r="M50" s="74" t="s">
        <v>38</v>
      </c>
      <c r="O50" s="74" t="s">
        <v>44</v>
      </c>
      <c r="W50" s="73"/>
    </row>
    <row r="51" spans="2:23" ht="30" thickTop="1" thickBot="1">
      <c r="B51" s="41" t="s">
        <v>36</v>
      </c>
      <c r="M51" s="75">
        <v>350</v>
      </c>
      <c r="O51" s="75">
        <v>200</v>
      </c>
      <c r="R51" s="90">
        <f>M51*O51</f>
        <v>70000</v>
      </c>
      <c r="S51" s="91"/>
      <c r="T51" s="91"/>
      <c r="U51" s="92"/>
      <c r="V51" s="93"/>
    </row>
    <row r="52" spans="2:23" ht="29.25" thickTop="1">
      <c r="B52" s="83" t="s">
        <v>40</v>
      </c>
      <c r="O52" s="82" t="s">
        <v>39</v>
      </c>
    </row>
    <row r="69" spans="2:5">
      <c r="D69" t="s">
        <v>32</v>
      </c>
    </row>
    <row r="70" spans="2:5">
      <c r="B70">
        <v>350</v>
      </c>
      <c r="C70" s="71" t="s">
        <v>33</v>
      </c>
      <c r="D70">
        <f>D72*11</f>
        <v>440</v>
      </c>
      <c r="E70" s="72">
        <f>B70*D70</f>
        <v>154000</v>
      </c>
    </row>
    <row r="71" spans="2:5">
      <c r="D71" t="s">
        <v>34</v>
      </c>
    </row>
    <row r="72" spans="2:5">
      <c r="D72">
        <f>D74*4</f>
        <v>40</v>
      </c>
    </row>
    <row r="73" spans="2:5">
      <c r="D73" t="s">
        <v>35</v>
      </c>
    </row>
    <row r="74" spans="2:5">
      <c r="D74">
        <v>10</v>
      </c>
    </row>
  </sheetData>
  <mergeCells count="26">
    <mergeCell ref="R47:V47"/>
    <mergeCell ref="B47:Q47"/>
    <mergeCell ref="R51:V51"/>
    <mergeCell ref="R48:V48"/>
    <mergeCell ref="M3:Q3"/>
    <mergeCell ref="M4:Q4"/>
    <mergeCell ref="R3:V3"/>
    <mergeCell ref="R4:V4"/>
    <mergeCell ref="R5:V5"/>
    <mergeCell ref="B6:B11"/>
    <mergeCell ref="B12:B17"/>
    <mergeCell ref="B18:B23"/>
    <mergeCell ref="B24:B29"/>
    <mergeCell ref="H5:L5"/>
    <mergeCell ref="C3:G5"/>
    <mergeCell ref="H3:L3"/>
    <mergeCell ref="H4:L4"/>
    <mergeCell ref="B45:G45"/>
    <mergeCell ref="H45:V45"/>
    <mergeCell ref="B30:B35"/>
    <mergeCell ref="B39:G39"/>
    <mergeCell ref="B43:G43"/>
    <mergeCell ref="B41:G41"/>
    <mergeCell ref="H39:V39"/>
    <mergeCell ref="H43:V43"/>
    <mergeCell ref="H41:V41"/>
  </mergeCells>
  <pageMargins left="0.53" right="0.35" top="0.35" bottom="0.38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David Skoupý</dc:creator>
  <cp:lastModifiedBy>uzivatel</cp:lastModifiedBy>
  <cp:lastPrinted>2015-10-23T14:45:10Z</cp:lastPrinted>
  <dcterms:created xsi:type="dcterms:W3CDTF">2012-03-20T14:26:59Z</dcterms:created>
  <dcterms:modified xsi:type="dcterms:W3CDTF">2015-10-23T14:45:41Z</dcterms:modified>
</cp:coreProperties>
</file>